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lh3\Desktop\Fleet ROI Calculator\"/>
    </mc:Choice>
  </mc:AlternateContent>
  <workbookProtection workbookAlgorithmName="SHA-512" workbookHashValue="TANLmzV8N5kfTwykNaQfkI/Ghu1cR61X5fFR8mqhqeZHijKvwBj6Zbhc4L2Y/rp1i7mI0yxYF+Q6qpXTM6JXVQ==" workbookSaltValue="DAmxE6sQ3oUzqs8eXIsMBw==" workbookSpinCount="100000" lockStructure="1"/>
  <bookViews>
    <workbookView xWindow="0" yWindow="0" windowWidth="21570" windowHeight="8160"/>
  </bookViews>
  <sheets>
    <sheet name="ROI" sheetId="2" r:id="rId1"/>
    <sheet name="Sheet1" sheetId="3" state="hidden" r:id="rId2"/>
  </sheets>
  <definedNames>
    <definedName name="Levels_of_Waste">Sheet1!$A$1:$A$4</definedName>
    <definedName name="_xlnm.Print_Area" localSheetId="0">ROI!$B$2:$F$65</definedName>
    <definedName name="Waste">Sheet1!$A$1:$A$4</definedName>
  </definedNames>
  <calcPr calcId="152511"/>
</workbook>
</file>

<file path=xl/calcChain.xml><?xml version="1.0" encoding="utf-8"?>
<calcChain xmlns="http://schemas.openxmlformats.org/spreadsheetml/2006/main">
  <c r="C57" i="2" l="1"/>
  <c r="E15" i="2" l="1"/>
  <c r="E45" i="2"/>
  <c r="E47" i="2" s="1"/>
  <c r="F45" i="2" l="1"/>
  <c r="E13" i="2"/>
  <c r="E11" i="2" l="1"/>
  <c r="C58" i="2" l="1"/>
  <c r="C59" i="2" s="1"/>
  <c r="E52" i="2"/>
  <c r="E53" i="2"/>
  <c r="E51" i="2"/>
  <c r="E31" i="2"/>
  <c r="E33" i="2" s="1"/>
  <c r="F31" i="2" s="1"/>
  <c r="E10" i="2"/>
  <c r="E9" i="2"/>
  <c r="E17" i="2" l="1"/>
  <c r="E24" i="2"/>
  <c r="E22" i="2"/>
  <c r="E21" i="2"/>
  <c r="E23" i="2"/>
  <c r="E38" i="2"/>
  <c r="E40" i="2" s="1"/>
  <c r="F39" i="2" s="1"/>
  <c r="E55" i="2"/>
  <c r="F53" i="2" s="1"/>
  <c r="E57" i="2" l="1"/>
  <c r="E59" i="2" s="1"/>
  <c r="E26" i="2"/>
  <c r="E58" i="2" s="1"/>
  <c r="E61" i="2" l="1"/>
  <c r="F58" i="2"/>
  <c r="F22" i="2"/>
</calcChain>
</file>

<file path=xl/sharedStrings.xml><?xml version="1.0" encoding="utf-8"?>
<sst xmlns="http://schemas.openxmlformats.org/spreadsheetml/2006/main" count="71" uniqueCount="65">
  <si>
    <t>Annual Insurance Cost Per Vehicle</t>
  </si>
  <si>
    <t>Annual Maintenance Cost Per Vehicle</t>
  </si>
  <si>
    <t>Number of Vehicles in Fleet</t>
  </si>
  <si>
    <t>Unauthorized gas purchases</t>
  </si>
  <si>
    <t>Vehicle Idling Time</t>
  </si>
  <si>
    <t>Wasted Fuel Usage</t>
  </si>
  <si>
    <t>Roadside Assistance</t>
  </si>
  <si>
    <t>Estimated cost for vehicle roadside assistance.</t>
  </si>
  <si>
    <t>Total annual cost of Violations &amp; Fines</t>
  </si>
  <si>
    <t>Driver break/personal trips using company vehicles</t>
  </si>
  <si>
    <t xml:space="preserve">Driver Fines &amp; Insurance </t>
  </si>
  <si>
    <t>Office Productivity</t>
  </si>
  <si>
    <t>Incorrect Arrival Times/Wrong Job Site</t>
  </si>
  <si>
    <t>Estimated Total Annual Vehicle Operating Costs</t>
  </si>
  <si>
    <t>Estimated Total Annual Roadside Assistance Cost</t>
  </si>
  <si>
    <t>Company &amp; Vehicle Information</t>
  </si>
  <si>
    <t>Estimated cost for annual driver fines , increased premiums &amp; turnover.</t>
  </si>
  <si>
    <t>Annual amount lost due to missed delivery dates or damaged product?</t>
  </si>
  <si>
    <t>Estimated Total Annual Office Productivity Cost</t>
  </si>
  <si>
    <t>2- This cost assumes average data usage of less than 10MB per device per month and that all only Cellcom Fleet devices are present on the account. Cost does not include taxes or fees.</t>
  </si>
  <si>
    <r>
      <t>Total Cost for Cellcom Fleet (2 Years)</t>
    </r>
    <r>
      <rPr>
        <sz val="12"/>
        <color theme="1"/>
        <rFont val="Calibri"/>
        <family val="2"/>
      </rPr>
      <t xml:space="preserve"> (4)</t>
    </r>
  </si>
  <si>
    <r>
      <t>Cost for Cellcom Fleet Hardware</t>
    </r>
    <r>
      <rPr>
        <sz val="12"/>
        <color theme="1"/>
        <rFont val="Calibri"/>
        <family val="2"/>
      </rPr>
      <t xml:space="preserve"> (3)</t>
    </r>
  </si>
  <si>
    <r>
      <t>Annual Cost for Cellcom Fleet Services</t>
    </r>
    <r>
      <rPr>
        <sz val="12"/>
        <color theme="1"/>
        <rFont val="Calibri"/>
        <family val="2"/>
      </rPr>
      <t xml:space="preserve"> (2)</t>
    </r>
  </si>
  <si>
    <t>Cellcom Fleet ROI(Return on Investment) Calculator</t>
  </si>
  <si>
    <t>Instructions:</t>
  </si>
  <si>
    <t>Fill in values in any cell with a red border.</t>
  </si>
  <si>
    <t>Medium</t>
  </si>
  <si>
    <t>Low</t>
  </si>
  <si>
    <t>How many hours per week of overtime(1.5x) are spent on driver issues that could be avoided during normal business hours?</t>
  </si>
  <si>
    <t>High</t>
  </si>
  <si>
    <t>None</t>
  </si>
  <si>
    <t>Annual number of driver Roadside Assistance calls</t>
  </si>
  <si>
    <t>As a result, what rate did insurance premium increase by?</t>
  </si>
  <si>
    <t>Estimated rate of wasted fuel usage.</t>
  </si>
  <si>
    <r>
      <t>Annual number of driver turnovers due to bad driving history or performance?</t>
    </r>
    <r>
      <rPr>
        <sz val="12"/>
        <color indexed="8"/>
        <rFont val="Calibri"/>
        <family val="2"/>
      </rPr>
      <t xml:space="preserve"> (1)</t>
    </r>
  </si>
  <si>
    <t>Estimated Total Annual Wasted Fuel Usage</t>
  </si>
  <si>
    <t>Average Monthly Fuel Cost Per Vehicle</t>
  </si>
  <si>
    <t>1- North Dakota State University - http://www.ugpti.org/pubs/pdf/SP146.pdf</t>
  </si>
  <si>
    <t>3- Hardware cost assumes a 2 year contact on all lines of service.</t>
  </si>
  <si>
    <t>Estimated cost per instance (ex. cost per tow) or cost of monthly roadside assistance plan (ex. AAA).</t>
  </si>
  <si>
    <t>4- Total cost of Cellcom Fleet hardware &amp; services including line data access for 2 years</t>
  </si>
  <si>
    <t>Figures provided in the ROI Calculator are to be treated as estimates based on information you have entered.</t>
  </si>
  <si>
    <t>Estimated Annual Cost</t>
  </si>
  <si>
    <t>Number of Office Employees</t>
  </si>
  <si>
    <t>Hours in Work Week</t>
  </si>
  <si>
    <t>% Wasted</t>
  </si>
  <si>
    <t>% of Maintenance</t>
  </si>
  <si>
    <t>% of Insurance Cost</t>
  </si>
  <si>
    <t>Driver Turnover</t>
  </si>
  <si>
    <t>% of Driver Budget</t>
  </si>
  <si>
    <t>Estimated cost to turnover a driver.</t>
  </si>
  <si>
    <t>Estimated Total Annual Cost for to turnover a driver.</t>
  </si>
  <si>
    <t>Estimated Total Annual Cost for Driver Fines &amp; Increased Premiums</t>
  </si>
  <si>
    <t>Average Hourly Compensation of Office Workers</t>
  </si>
  <si>
    <t>Average Hourly Compensation of Drivers</t>
  </si>
  <si>
    <t>Annual Driver Compensation Budget</t>
  </si>
  <si>
    <t>% of Compensation</t>
  </si>
  <si>
    <t>% Inefficiency</t>
  </si>
  <si>
    <t>How many hours per week are spent just requesting driver locations and arrival/departure statuses?</t>
  </si>
  <si>
    <t>Total Annual Inefficiency</t>
  </si>
  <si>
    <t>Total Operating Expense
(2 years)</t>
  </si>
  <si>
    <t>Total Operating Expense
(Annual)</t>
  </si>
  <si>
    <t>Amount of effort put forth to increase efficiency (5)</t>
  </si>
  <si>
    <t>5 - Based on reducing 'Total Annual Inefficiency' by the following percentages: 5% for Low, 15% for Medium and 25% for High.</t>
  </si>
  <si>
    <t>Estimated ROI 
(2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</si>
</sst>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00_-;\-&quot;$&quot;* #,##0.00_-;_-&quot;$&quot;* &quot;-&quot;??_-;_-@_-"/>
    <numFmt numFmtId="165" formatCode="_-* #,##0.00_-;\-* #,##0.00_-;_-* &quot;-&quot;??_-;_-@_-"/>
    <numFmt numFmtId="166" formatCode="&quot;$&quot;#,##0.00"/>
    <numFmt numFmtId="167" formatCode="_-* #,##0_-;\-* #,##0_-;_-* &quot;-&quot;??_-;_-@_-"/>
  </numFmts>
  <fonts count="30" x14ac:knownFonts="1">
    <font>
      <sz val="11"/>
      <color theme="1"/>
      <name val="Calibri"/>
      <family val="2"/>
      <scheme val="minor"/>
    </font>
    <font>
      <sz val="11"/>
      <color indexed="8"/>
      <name val="Calibri"/>
      <family val="2"/>
    </font>
    <font>
      <b/>
      <sz val="26"/>
      <color indexed="8"/>
      <name val="Calibri"/>
      <family val="2"/>
    </font>
    <font>
      <b/>
      <sz val="12"/>
      <color indexed="8"/>
      <name val="Calibri"/>
      <family val="2"/>
    </font>
    <font>
      <sz val="12"/>
      <color indexed="8"/>
      <name val="Calibri"/>
      <family val="2"/>
    </font>
    <font>
      <b/>
      <sz val="12"/>
      <color indexed="10"/>
      <name val="Calibri"/>
      <family val="2"/>
    </font>
    <font>
      <sz val="12"/>
      <color indexed="10"/>
      <name val="Calibri"/>
      <family val="2"/>
    </font>
    <font>
      <b/>
      <sz val="18"/>
      <color indexed="8"/>
      <name val="Calibri"/>
      <family val="2"/>
    </font>
    <font>
      <b/>
      <sz val="14"/>
      <color indexed="8"/>
      <name val="Calibri"/>
      <family val="2"/>
    </font>
    <font>
      <b/>
      <u/>
      <sz val="12"/>
      <color indexed="10"/>
      <name val="Calibri"/>
      <family val="2"/>
    </font>
    <font>
      <b/>
      <u/>
      <sz val="28"/>
      <color indexed="8"/>
      <name val="Calibri"/>
      <family val="2"/>
    </font>
    <font>
      <b/>
      <sz val="12"/>
      <color theme="1"/>
      <name val="Calibri"/>
      <family val="2"/>
    </font>
    <font>
      <b/>
      <u/>
      <sz val="12"/>
      <color theme="1"/>
      <name val="Calibri"/>
      <family val="2"/>
    </font>
    <font>
      <u/>
      <sz val="11"/>
      <color theme="1"/>
      <name val="Calibri"/>
      <family val="2"/>
      <scheme val="minor"/>
    </font>
    <font>
      <sz val="12"/>
      <color theme="1"/>
      <name val="Calibri"/>
      <family val="2"/>
    </font>
    <font>
      <b/>
      <u/>
      <sz val="16"/>
      <color rgb="FF00B050"/>
      <name val="Calibri"/>
      <family val="2"/>
    </font>
    <font>
      <b/>
      <u/>
      <sz val="12"/>
      <name val="Calibri"/>
      <family val="2"/>
    </font>
    <font>
      <b/>
      <sz val="12"/>
      <name val="Calibri"/>
      <family val="2"/>
    </font>
    <font>
      <b/>
      <u/>
      <sz val="11"/>
      <color rgb="FFFF0000"/>
      <name val="Calibri"/>
      <family val="2"/>
    </font>
    <font>
      <b/>
      <sz val="11"/>
      <color rgb="FFFA7D00"/>
      <name val="Calibri"/>
      <family val="2"/>
      <scheme val="minor"/>
    </font>
    <font>
      <u/>
      <sz val="10"/>
      <color indexed="8"/>
      <name val="Calibri"/>
      <family val="2"/>
    </font>
    <font>
      <b/>
      <sz val="14"/>
      <color rgb="FFFF0000"/>
      <name val="Calibri"/>
      <family val="2"/>
    </font>
    <font>
      <b/>
      <sz val="36"/>
      <color rgb="FFFF0000"/>
      <name val="Calibri"/>
      <family val="2"/>
      <scheme val="minor"/>
    </font>
    <font>
      <b/>
      <sz val="36"/>
      <color rgb="FFFF0000"/>
      <name val="Calibri"/>
      <family val="2"/>
    </font>
    <font>
      <b/>
      <sz val="14"/>
      <color rgb="FFFF0000"/>
      <name val="Calibri"/>
      <family val="2"/>
      <scheme val="minor"/>
    </font>
    <font>
      <sz val="14"/>
      <color theme="1"/>
      <name val="Calibri"/>
      <family val="2"/>
      <scheme val="minor"/>
    </font>
    <font>
      <sz val="14"/>
      <color indexed="8"/>
      <name val="Calibri"/>
      <family val="2"/>
    </font>
    <font>
      <sz val="18"/>
      <color theme="1"/>
      <name val="Calibri"/>
      <family val="2"/>
      <scheme val="minor"/>
    </font>
    <font>
      <b/>
      <sz val="16"/>
      <color theme="1"/>
      <name val="Calibri"/>
      <family val="2"/>
      <scheme val="minor"/>
    </font>
    <font>
      <b/>
      <u/>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indexed="1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medium">
        <color indexed="64"/>
      </bottom>
      <diagonal/>
    </border>
    <border>
      <left/>
      <right style="medium">
        <color indexed="64"/>
      </right>
      <top/>
      <bottom/>
      <diagonal/>
    </border>
    <border>
      <left style="medium">
        <color rgb="FFFF0000"/>
      </left>
      <right style="medium">
        <color rgb="FFFF0000"/>
      </right>
      <top/>
      <bottom style="medium">
        <color rgb="FFFF0000"/>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FF0000"/>
      </left>
      <right/>
      <top style="medium">
        <color rgb="FFFF0000"/>
      </top>
      <bottom style="medium">
        <color rgb="FFFF0000"/>
      </bottom>
      <diagonal/>
    </border>
    <border>
      <left style="thin">
        <color rgb="FFFF0000"/>
      </left>
      <right/>
      <top style="medium">
        <color indexed="64"/>
      </top>
      <bottom style="medium">
        <color indexed="64"/>
      </bottom>
      <diagonal/>
    </border>
    <border>
      <left style="medium">
        <color rgb="FFFF0000"/>
      </left>
      <right style="medium">
        <color indexed="64"/>
      </right>
      <top/>
      <bottom style="thin">
        <color rgb="FFFF0000"/>
      </bottom>
      <diagonal/>
    </border>
    <border>
      <left style="medium">
        <color rgb="FFFF0000"/>
      </left>
      <right/>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9" fillId="3" borderId="10" applyNumberFormat="0" applyAlignment="0" applyProtection="0"/>
    <xf numFmtId="9" fontId="1" fillId="0" borderId="0" applyFont="0" applyFill="0" applyBorder="0" applyAlignment="0" applyProtection="0"/>
  </cellStyleXfs>
  <cellXfs count="76">
    <xf numFmtId="0" fontId="0" fillId="0" borderId="0" xfId="0"/>
    <xf numFmtId="0" fontId="4" fillId="2" borderId="6" xfId="0" applyFont="1" applyFill="1" applyBorder="1" applyAlignment="1" applyProtection="1">
      <alignment horizontal="center"/>
      <protection locked="0"/>
    </xf>
    <xf numFmtId="164" fontId="4" fillId="2" borderId="6" xfId="2" applyFont="1" applyFill="1" applyBorder="1" applyProtection="1">
      <protection locked="0"/>
    </xf>
    <xf numFmtId="166" fontId="1" fillId="2" borderId="6" xfId="2" applyNumberFormat="1" applyFont="1" applyFill="1" applyBorder="1" applyAlignment="1" applyProtection="1">
      <alignment horizontal="center"/>
      <protection locked="0"/>
    </xf>
    <xf numFmtId="164" fontId="4" fillId="2" borderId="1" xfId="2" applyFont="1" applyFill="1" applyBorder="1" applyProtection="1">
      <protection locked="0"/>
    </xf>
    <xf numFmtId="164" fontId="11" fillId="2" borderId="1" xfId="0" applyNumberFormat="1" applyFont="1" applyFill="1" applyBorder="1" applyProtection="1">
      <protection locked="0"/>
    </xf>
    <xf numFmtId="166" fontId="1" fillId="2" borderId="13" xfId="2" applyNumberFormat="1" applyFont="1" applyFill="1" applyBorder="1" applyAlignment="1" applyProtection="1">
      <alignment horizontal="center"/>
      <protection locked="0"/>
    </xf>
    <xf numFmtId="0" fontId="25" fillId="0" borderId="6" xfId="0" applyFont="1" applyBorder="1" applyProtection="1">
      <protection locked="0"/>
    </xf>
    <xf numFmtId="0" fontId="25" fillId="0" borderId="9" xfId="0" applyFont="1" applyBorder="1" applyProtection="1">
      <protection locked="0"/>
    </xf>
    <xf numFmtId="1" fontId="26" fillId="2" borderId="6" xfId="2" applyNumberFormat="1" applyFont="1" applyFill="1" applyBorder="1" applyProtection="1">
      <protection locked="0"/>
    </xf>
    <xf numFmtId="164" fontId="26" fillId="0" borderId="6" xfId="2" applyFont="1" applyFill="1" applyBorder="1" applyProtection="1">
      <protection locked="0"/>
    </xf>
    <xf numFmtId="164" fontId="26" fillId="2" borderId="6" xfId="2" applyFont="1" applyFill="1" applyBorder="1" applyProtection="1">
      <protection locked="0"/>
    </xf>
    <xf numFmtId="0" fontId="27" fillId="0" borderId="6" xfId="0" applyFont="1" applyBorder="1" applyProtection="1">
      <protection locked="0"/>
    </xf>
    <xf numFmtId="9" fontId="23" fillId="0" borderId="11" xfId="0" applyNumberFormat="1" applyFont="1" applyFill="1" applyBorder="1" applyAlignment="1" applyProtection="1">
      <alignment horizontal="center"/>
      <protection locked="0"/>
    </xf>
    <xf numFmtId="9" fontId="23" fillId="0" borderId="12" xfId="0" applyNumberFormat="1" applyFont="1" applyFill="1" applyBorder="1" applyAlignment="1" applyProtection="1">
      <alignment horizontal="center"/>
      <protection locked="0"/>
    </xf>
    <xf numFmtId="9" fontId="23" fillId="0" borderId="2" xfId="0" applyNumberFormat="1" applyFont="1" applyFill="1" applyBorder="1" applyAlignment="1" applyProtection="1">
      <alignment horizontal="center"/>
      <protection locked="0"/>
    </xf>
    <xf numFmtId="0" fontId="0" fillId="2" borderId="0" xfId="0" applyFill="1" applyProtection="1"/>
    <xf numFmtId="9" fontId="0" fillId="2" borderId="0" xfId="0" applyNumberFormat="1" applyFill="1" applyProtection="1"/>
    <xf numFmtId="0" fontId="10" fillId="2" borderId="4" xfId="0" applyFont="1" applyFill="1" applyBorder="1" applyAlignment="1" applyProtection="1">
      <alignment horizontal="center"/>
    </xf>
    <xf numFmtId="0" fontId="13" fillId="2" borderId="3" xfId="0" applyFont="1" applyFill="1" applyBorder="1" applyAlignment="1" applyProtection="1">
      <alignment horizontal="center"/>
    </xf>
    <xf numFmtId="0" fontId="13" fillId="2" borderId="5" xfId="0" applyFont="1" applyFill="1" applyBorder="1" applyAlignment="1" applyProtection="1">
      <alignment horizontal="center"/>
    </xf>
    <xf numFmtId="0" fontId="10" fillId="2" borderId="0" xfId="0" applyFont="1" applyFill="1" applyBorder="1" applyAlignment="1" applyProtection="1">
      <alignment horizontal="center"/>
    </xf>
    <xf numFmtId="0" fontId="13" fillId="2" borderId="0" xfId="0" applyFont="1" applyFill="1" applyBorder="1" applyAlignment="1" applyProtection="1">
      <alignment horizontal="center"/>
    </xf>
    <xf numFmtId="9" fontId="13" fillId="2" borderId="0" xfId="0" applyNumberFormat="1" applyFont="1" applyFill="1" applyBorder="1" applyAlignment="1" applyProtection="1">
      <alignment horizontal="center"/>
    </xf>
    <xf numFmtId="0" fontId="18" fillId="2" borderId="0" xfId="0" applyFont="1" applyFill="1" applyAlignment="1" applyProtection="1">
      <alignment horizontal="right"/>
    </xf>
    <xf numFmtId="0" fontId="13" fillId="2" borderId="0" xfId="0" applyFont="1" applyFill="1" applyProtection="1"/>
    <xf numFmtId="0" fontId="7" fillId="2" borderId="1" xfId="0" applyFont="1" applyFill="1" applyBorder="1" applyAlignment="1" applyProtection="1">
      <alignment horizontal="center"/>
    </xf>
    <xf numFmtId="0" fontId="8" fillId="2" borderId="1" xfId="0" applyFont="1" applyFill="1" applyBorder="1" applyAlignment="1" applyProtection="1">
      <alignment horizontal="center"/>
    </xf>
    <xf numFmtId="0" fontId="2" fillId="2" borderId="0" xfId="0" applyFont="1" applyFill="1" applyBorder="1" applyAlignment="1" applyProtection="1">
      <alignment horizontal="center"/>
    </xf>
    <xf numFmtId="0" fontId="3" fillId="2" borderId="0" xfId="0" applyFont="1" applyFill="1" applyProtection="1"/>
    <xf numFmtId="0" fontId="4" fillId="2" borderId="0" xfId="0" applyFont="1" applyFill="1" applyProtection="1"/>
    <xf numFmtId="166" fontId="4" fillId="2" borderId="5" xfId="0" applyNumberFormat="1" applyFont="1" applyFill="1" applyBorder="1" applyProtection="1"/>
    <xf numFmtId="0" fontId="3" fillId="0" borderId="0" xfId="0" applyFont="1" applyFill="1" applyProtection="1"/>
    <xf numFmtId="0" fontId="12" fillId="2" borderId="4" xfId="0" applyFont="1" applyFill="1" applyBorder="1" applyProtection="1"/>
    <xf numFmtId="0" fontId="6" fillId="2" borderId="3" xfId="0" applyFont="1" applyFill="1" applyBorder="1" applyProtection="1"/>
    <xf numFmtId="164" fontId="0" fillId="2" borderId="0" xfId="0" applyNumberFormat="1" applyFill="1" applyProtection="1"/>
    <xf numFmtId="0" fontId="4" fillId="2" borderId="8" xfId="0" applyFont="1" applyFill="1" applyBorder="1" applyProtection="1"/>
    <xf numFmtId="9" fontId="21" fillId="0" borderId="1" xfId="0" applyNumberFormat="1" applyFont="1" applyFill="1" applyBorder="1" applyAlignment="1" applyProtection="1">
      <alignment horizontal="center"/>
    </xf>
    <xf numFmtId="0" fontId="3" fillId="2" borderId="0" xfId="0" applyFont="1" applyFill="1" applyAlignment="1" applyProtection="1">
      <alignment wrapText="1"/>
    </xf>
    <xf numFmtId="0" fontId="0" fillId="0" borderId="7" xfId="0" applyBorder="1" applyProtection="1"/>
    <xf numFmtId="0" fontId="16" fillId="2" borderId="4" xfId="0" applyFont="1" applyFill="1" applyBorder="1" applyProtection="1"/>
    <xf numFmtId="0" fontId="9" fillId="2" borderId="0" xfId="0" applyFont="1" applyFill="1" applyBorder="1" applyProtection="1"/>
    <xf numFmtId="0" fontId="6" fillId="2" borderId="0" xfId="0" applyFont="1" applyFill="1" applyBorder="1" applyProtection="1"/>
    <xf numFmtId="164" fontId="5" fillId="2" borderId="0" xfId="0" applyNumberFormat="1" applyFont="1" applyFill="1" applyBorder="1" applyProtection="1"/>
    <xf numFmtId="9" fontId="22" fillId="0" borderId="11" xfId="0" applyNumberFormat="1" applyFont="1" applyFill="1" applyBorder="1" applyAlignment="1" applyProtection="1">
      <alignment horizontal="center"/>
    </xf>
    <xf numFmtId="9" fontId="22" fillId="0" borderId="12" xfId="0" applyNumberFormat="1" applyFont="1" applyFill="1" applyBorder="1" applyAlignment="1" applyProtection="1">
      <alignment horizontal="center"/>
    </xf>
    <xf numFmtId="9" fontId="22" fillId="0" borderId="2" xfId="0" applyNumberFormat="1" applyFont="1" applyFill="1" applyBorder="1" applyAlignment="1" applyProtection="1">
      <alignment horizontal="center"/>
    </xf>
    <xf numFmtId="164" fontId="4" fillId="2" borderId="7" xfId="2" applyFont="1" applyFill="1" applyBorder="1" applyProtection="1"/>
    <xf numFmtId="0" fontId="3" fillId="0" borderId="0" xfId="0" applyFont="1" applyFill="1" applyAlignment="1" applyProtection="1">
      <alignment wrapText="1"/>
    </xf>
    <xf numFmtId="164" fontId="4" fillId="2" borderId="0" xfId="2" applyFont="1" applyFill="1" applyBorder="1" applyProtection="1"/>
    <xf numFmtId="0" fontId="12" fillId="2" borderId="0" xfId="0" applyFont="1" applyFill="1" applyBorder="1" applyProtection="1"/>
    <xf numFmtId="0" fontId="16" fillId="2" borderId="0" xfId="0" applyFont="1" applyFill="1" applyBorder="1" applyAlignment="1" applyProtection="1">
      <alignment wrapText="1"/>
    </xf>
    <xf numFmtId="9" fontId="22" fillId="0" borderId="1" xfId="0" applyNumberFormat="1" applyFont="1" applyFill="1" applyBorder="1" applyAlignment="1" applyProtection="1">
      <alignment horizontal="center"/>
    </xf>
    <xf numFmtId="44" fontId="24" fillId="0" borderId="1" xfId="3" applyNumberFormat="1" applyFont="1" applyFill="1" applyBorder="1" applyProtection="1"/>
    <xf numFmtId="0" fontId="15" fillId="2" borderId="0" xfId="0" applyFont="1" applyFill="1" applyBorder="1" applyAlignment="1" applyProtection="1">
      <alignment wrapText="1"/>
    </xf>
    <xf numFmtId="44" fontId="28" fillId="3" borderId="1" xfId="3" applyNumberFormat="1" applyFont="1" applyBorder="1" applyProtection="1"/>
    <xf numFmtId="0" fontId="0" fillId="0" borderId="0" xfId="0" applyFill="1" applyProtection="1"/>
    <xf numFmtId="0" fontId="0" fillId="2" borderId="0" xfId="0" applyFill="1" applyAlignment="1" applyProtection="1">
      <alignment horizontal="left" wrapText="1"/>
    </xf>
    <xf numFmtId="0" fontId="0" fillId="4" borderId="0" xfId="0" applyFill="1" applyAlignment="1" applyProtection="1">
      <alignment horizontal="center" vertical="center" wrapText="1"/>
    </xf>
    <xf numFmtId="167" fontId="21" fillId="2" borderId="11" xfId="1" applyNumberFormat="1" applyFont="1" applyFill="1" applyBorder="1" applyProtection="1"/>
    <xf numFmtId="164" fontId="17" fillId="2" borderId="1" xfId="0" applyNumberFormat="1" applyFont="1" applyFill="1" applyBorder="1" applyProtection="1"/>
    <xf numFmtId="164" fontId="17" fillId="2" borderId="4" xfId="0" applyNumberFormat="1" applyFont="1" applyFill="1" applyBorder="1" applyProtection="1"/>
    <xf numFmtId="164" fontId="4" fillId="2" borderId="4" xfId="2" applyFont="1" applyFill="1" applyBorder="1" applyProtection="1"/>
    <xf numFmtId="164" fontId="4" fillId="0" borderId="1" xfId="2" applyFont="1" applyFill="1" applyBorder="1" applyProtection="1"/>
    <xf numFmtId="164" fontId="4" fillId="2" borderId="1" xfId="2" applyFont="1" applyFill="1" applyBorder="1" applyProtection="1"/>
    <xf numFmtId="164" fontId="4" fillId="0" borderId="4" xfId="2" applyFont="1" applyFill="1" applyBorder="1" applyProtection="1"/>
    <xf numFmtId="164" fontId="11" fillId="2" borderId="1" xfId="0" applyNumberFormat="1" applyFont="1" applyFill="1" applyBorder="1" applyProtection="1"/>
    <xf numFmtId="164" fontId="4" fillId="2" borderId="2" xfId="2" applyFont="1" applyFill="1" applyBorder="1" applyProtection="1"/>
    <xf numFmtId="0" fontId="4" fillId="2" borderId="14" xfId="0" applyFont="1" applyFill="1" applyBorder="1" applyProtection="1"/>
    <xf numFmtId="0" fontId="20" fillId="2" borderId="0" xfId="0" applyFont="1" applyFill="1" applyBorder="1" applyProtection="1"/>
    <xf numFmtId="0" fontId="4" fillId="2" borderId="15" xfId="0" applyFont="1" applyFill="1" applyBorder="1" applyProtection="1"/>
    <xf numFmtId="0" fontId="4" fillId="2" borderId="16" xfId="0" applyFont="1" applyFill="1" applyBorder="1" applyProtection="1"/>
    <xf numFmtId="0" fontId="4" fillId="2" borderId="6" xfId="2" applyNumberFormat="1" applyFont="1" applyFill="1" applyBorder="1" applyAlignment="1" applyProtection="1">
      <alignment horizontal="center"/>
      <protection locked="0"/>
    </xf>
    <xf numFmtId="0" fontId="4" fillId="2" borderId="0" xfId="0" applyFont="1" applyFill="1" applyAlignment="1" applyProtection="1">
      <alignment horizontal="right"/>
    </xf>
    <xf numFmtId="0" fontId="3" fillId="2" borderId="6" xfId="0" applyFont="1" applyFill="1" applyBorder="1" applyAlignment="1" applyProtection="1">
      <alignment horizontal="center"/>
      <protection locked="0"/>
    </xf>
    <xf numFmtId="0" fontId="29" fillId="2" borderId="0" xfId="0" applyFont="1" applyFill="1" applyProtection="1"/>
  </cellXfs>
  <cellStyles count="5">
    <cellStyle name="Calculation" xfId="3" builtinId="22"/>
    <cellStyle name="Comma" xfId="1" builtinId="3"/>
    <cellStyle name="Currency" xfId="2" builtinId="4"/>
    <cellStyle name="Normal" xfId="0" builtinId="0"/>
    <cellStyle name="Percent 2" xfId="4"/>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9"/>
  <sheetViews>
    <sheetView tabSelected="1" zoomScale="115" zoomScaleNormal="115" workbookViewId="0">
      <selection activeCell="G61" sqref="G61"/>
    </sheetView>
  </sheetViews>
  <sheetFormatPr defaultRowHeight="15" x14ac:dyDescent="0.25"/>
  <cols>
    <col min="1" max="1" width="4" style="16" customWidth="1"/>
    <col min="2" max="2" width="48.42578125" style="16" customWidth="1"/>
    <col min="3" max="3" width="17.28515625" style="16" customWidth="1"/>
    <col min="4" max="4" width="17.42578125" style="16" customWidth="1"/>
    <col min="5" max="5" width="27.140625" style="16" customWidth="1"/>
    <col min="6" max="6" width="23.7109375" style="17" bestFit="1" customWidth="1"/>
    <col min="7" max="7" width="18" style="16" customWidth="1"/>
    <col min="8" max="8" width="7.7109375" style="16" customWidth="1"/>
    <col min="9" max="16384" width="9.140625" style="16"/>
  </cols>
  <sheetData>
    <row r="1" spans="2:6" ht="15.75" thickBot="1" x14ac:dyDescent="0.3"/>
    <row r="2" spans="2:6" ht="36.75" thickBot="1" x14ac:dyDescent="0.6">
      <c r="B2" s="18" t="s">
        <v>23</v>
      </c>
      <c r="C2" s="19"/>
      <c r="D2" s="19"/>
      <c r="E2" s="19"/>
      <c r="F2" s="20"/>
    </row>
    <row r="3" spans="2:6" ht="7.5" customHeight="1" x14ac:dyDescent="0.55000000000000004">
      <c r="B3" s="21"/>
      <c r="C3" s="22"/>
      <c r="D3" s="22"/>
      <c r="E3" s="22"/>
      <c r="F3" s="23"/>
    </row>
    <row r="4" spans="2:6" x14ac:dyDescent="0.25">
      <c r="B4" s="24" t="s">
        <v>24</v>
      </c>
      <c r="C4" s="75" t="s">
        <v>25</v>
      </c>
      <c r="D4" s="25"/>
      <c r="E4" s="25"/>
    </row>
    <row r="5" spans="2:6" ht="8.25" customHeight="1" thickBot="1" x14ac:dyDescent="0.3"/>
    <row r="6" spans="2:6" ht="24" thickBot="1" x14ac:dyDescent="0.4">
      <c r="B6" s="26" t="s">
        <v>15</v>
      </c>
      <c r="E6" s="27" t="s">
        <v>42</v>
      </c>
    </row>
    <row r="7" spans="2:6" ht="19.149999999999999" customHeight="1" thickBot="1" x14ac:dyDescent="0.55000000000000004">
      <c r="B7" s="28"/>
    </row>
    <row r="8" spans="2:6" ht="16.5" thickBot="1" x14ac:dyDescent="0.3">
      <c r="B8" s="29" t="s">
        <v>2</v>
      </c>
      <c r="C8" s="1">
        <v>0</v>
      </c>
      <c r="D8" s="30"/>
      <c r="E8" s="30"/>
    </row>
    <row r="9" spans="2:6" ht="16.5" thickBot="1" x14ac:dyDescent="0.3">
      <c r="B9" s="29" t="s">
        <v>36</v>
      </c>
      <c r="C9" s="2">
        <v>0</v>
      </c>
      <c r="D9" s="30"/>
      <c r="E9" s="64">
        <f>+C9*C8*12</f>
        <v>0</v>
      </c>
    </row>
    <row r="10" spans="2:6" ht="16.5" thickBot="1" x14ac:dyDescent="0.3">
      <c r="B10" s="29" t="s">
        <v>0</v>
      </c>
      <c r="C10" s="2">
        <v>0</v>
      </c>
      <c r="D10" s="30"/>
      <c r="E10" s="64">
        <f>+C10*C8</f>
        <v>0</v>
      </c>
    </row>
    <row r="11" spans="2:6" ht="16.5" thickBot="1" x14ac:dyDescent="0.3">
      <c r="B11" s="29" t="s">
        <v>1</v>
      </c>
      <c r="C11" s="2">
        <v>0</v>
      </c>
      <c r="D11" s="70"/>
      <c r="E11" s="67">
        <f>+C11*C8</f>
        <v>0</v>
      </c>
    </row>
    <row r="12" spans="2:6" ht="16.5" thickBot="1" x14ac:dyDescent="0.3">
      <c r="B12" s="29" t="s">
        <v>43</v>
      </c>
      <c r="C12" s="72">
        <v>0</v>
      </c>
      <c r="D12" s="69" t="s">
        <v>44</v>
      </c>
      <c r="E12" s="68"/>
    </row>
    <row r="13" spans="2:6" ht="16.5" thickBot="1" x14ac:dyDescent="0.3">
      <c r="B13" s="29" t="s">
        <v>53</v>
      </c>
      <c r="C13" s="6">
        <v>0</v>
      </c>
      <c r="D13" s="74">
        <v>40</v>
      </c>
      <c r="E13" s="31">
        <f>C12*C13*D13*52</f>
        <v>0</v>
      </c>
    </row>
    <row r="14" spans="2:6" ht="16.5" thickBot="1" x14ac:dyDescent="0.3">
      <c r="B14" s="32" t="s">
        <v>54</v>
      </c>
      <c r="C14" s="3">
        <v>0</v>
      </c>
      <c r="D14" s="71"/>
      <c r="E14" s="30"/>
    </row>
    <row r="15" spans="2:6" ht="16.5" thickBot="1" x14ac:dyDescent="0.3">
      <c r="B15" s="32" t="s">
        <v>55</v>
      </c>
      <c r="C15" s="3">
        <v>0</v>
      </c>
      <c r="D15" s="73"/>
      <c r="E15" s="4">
        <f>C15</f>
        <v>0</v>
      </c>
    </row>
    <row r="16" spans="2:6" ht="16.5" thickBot="1" x14ac:dyDescent="0.3">
      <c r="B16" s="30"/>
      <c r="C16" s="30"/>
      <c r="D16" s="30"/>
      <c r="E16" s="30"/>
    </row>
    <row r="17" spans="2:6" ht="16.5" thickBot="1" x14ac:dyDescent="0.3">
      <c r="B17" s="33" t="s">
        <v>13</v>
      </c>
      <c r="C17" s="34"/>
      <c r="D17" s="34"/>
      <c r="E17" s="66">
        <f>SUM(E9:E15)</f>
        <v>0</v>
      </c>
    </row>
    <row r="18" spans="2:6" ht="15.75" thickBot="1" x14ac:dyDescent="0.3">
      <c r="E18" s="35"/>
    </row>
    <row r="19" spans="2:6" ht="24" thickBot="1" x14ac:dyDescent="0.4">
      <c r="B19" s="26" t="s">
        <v>5</v>
      </c>
      <c r="C19" s="16" t="s">
        <v>33</v>
      </c>
      <c r="E19" s="35"/>
    </row>
    <row r="20" spans="2:6" ht="15.75" thickBot="1" x14ac:dyDescent="0.3">
      <c r="E20" s="35"/>
    </row>
    <row r="21" spans="2:6" ht="19.5" thickBot="1" x14ac:dyDescent="0.35">
      <c r="B21" s="29" t="s">
        <v>3</v>
      </c>
      <c r="C21" s="7" t="s">
        <v>30</v>
      </c>
      <c r="D21" s="36"/>
      <c r="E21" s="64">
        <f>IF(C21="Low",0.05*E$9,IF(C21="Medium",0.1*E$9,IF(C21="High",0.15*E$9,0)))</f>
        <v>0</v>
      </c>
      <c r="F21" s="37" t="s">
        <v>45</v>
      </c>
    </row>
    <row r="22" spans="2:6" ht="33" thickBot="1" x14ac:dyDescent="0.35">
      <c r="B22" s="38" t="s">
        <v>9</v>
      </c>
      <c r="C22" s="7" t="s">
        <v>30</v>
      </c>
      <c r="D22" s="36"/>
      <c r="E22" s="62">
        <f t="shared" ref="E22:E24" si="0">IF(C22="Low",0.05*E$9,IF(C22="Medium",0.1*E$9,IF(C22="High",0.15*E$9,0)))</f>
        <v>0</v>
      </c>
      <c r="F22" s="13" t="e">
        <f>E26/E9</f>
        <v>#DIV/0!</v>
      </c>
    </row>
    <row r="23" spans="2:6" ht="19.5" thickBot="1" x14ac:dyDescent="0.35">
      <c r="B23" s="29" t="s">
        <v>4</v>
      </c>
      <c r="C23" s="7" t="s">
        <v>30</v>
      </c>
      <c r="D23" s="36"/>
      <c r="E23" s="62">
        <f t="shared" si="0"/>
        <v>0</v>
      </c>
      <c r="F23" s="14"/>
    </row>
    <row r="24" spans="2:6" ht="19.5" thickBot="1" x14ac:dyDescent="0.35">
      <c r="B24" s="38" t="s">
        <v>12</v>
      </c>
      <c r="C24" s="8" t="s">
        <v>30</v>
      </c>
      <c r="D24" s="36"/>
      <c r="E24" s="62">
        <f t="shared" si="0"/>
        <v>0</v>
      </c>
      <c r="F24" s="14"/>
    </row>
    <row r="25" spans="2:6" ht="16.5" thickBot="1" x14ac:dyDescent="0.3">
      <c r="B25" s="30"/>
      <c r="C25" s="39"/>
      <c r="D25" s="30"/>
      <c r="E25" s="30"/>
      <c r="F25" s="14"/>
    </row>
    <row r="26" spans="2:6" ht="16.5" thickBot="1" x14ac:dyDescent="0.3">
      <c r="B26" s="40" t="s">
        <v>35</v>
      </c>
      <c r="C26" s="34"/>
      <c r="D26" s="34"/>
      <c r="E26" s="61">
        <f>SUM(E21:E24)</f>
        <v>0</v>
      </c>
      <c r="F26" s="15"/>
    </row>
    <row r="27" spans="2:6" ht="16.5" thickBot="1" x14ac:dyDescent="0.3">
      <c r="B27" s="41"/>
      <c r="C27" s="42"/>
      <c r="D27" s="42"/>
      <c r="E27" s="43"/>
    </row>
    <row r="28" spans="2:6" ht="24" thickBot="1" x14ac:dyDescent="0.4">
      <c r="B28" s="26" t="s">
        <v>6</v>
      </c>
      <c r="C28" s="16" t="s">
        <v>7</v>
      </c>
      <c r="D28" s="42"/>
      <c r="E28" s="43"/>
    </row>
    <row r="29" spans="2:6" ht="16.5" thickBot="1" x14ac:dyDescent="0.3">
      <c r="B29" s="41"/>
      <c r="C29" s="42"/>
      <c r="D29" s="42"/>
      <c r="E29" s="43"/>
    </row>
    <row r="30" spans="2:6" ht="19.5" thickBot="1" x14ac:dyDescent="0.35">
      <c r="B30" s="29" t="s">
        <v>31</v>
      </c>
      <c r="C30" s="9">
        <v>0</v>
      </c>
      <c r="D30" s="30"/>
      <c r="E30" s="43"/>
      <c r="F30" s="37" t="s">
        <v>46</v>
      </c>
    </row>
    <row r="31" spans="2:6" ht="48.75" thickBot="1" x14ac:dyDescent="0.35">
      <c r="B31" s="38" t="s">
        <v>39</v>
      </c>
      <c r="C31" s="10">
        <v>0</v>
      </c>
      <c r="D31" s="30"/>
      <c r="E31" s="62">
        <f>+C31*C30</f>
        <v>0</v>
      </c>
      <c r="F31" s="44" t="e">
        <f>E33/E11</f>
        <v>#DIV/0!</v>
      </c>
    </row>
    <row r="32" spans="2:6" ht="16.5" thickBot="1" x14ac:dyDescent="0.3">
      <c r="B32" s="30"/>
      <c r="C32" s="30"/>
      <c r="D32" s="30"/>
      <c r="E32" s="30"/>
      <c r="F32" s="45"/>
    </row>
    <row r="33" spans="2:6" ht="16.5" thickBot="1" x14ac:dyDescent="0.3">
      <c r="B33" s="40" t="s">
        <v>14</v>
      </c>
      <c r="C33" s="34"/>
      <c r="D33" s="34"/>
      <c r="E33" s="61">
        <f>SUM(E30:E31)</f>
        <v>0</v>
      </c>
      <c r="F33" s="46"/>
    </row>
    <row r="34" spans="2:6" ht="16.5" thickBot="1" x14ac:dyDescent="0.3">
      <c r="B34" s="41"/>
      <c r="C34" s="42"/>
      <c r="D34" s="42"/>
      <c r="E34" s="43"/>
    </row>
    <row r="35" spans="2:6" ht="24" thickBot="1" x14ac:dyDescent="0.4">
      <c r="B35" s="26" t="s">
        <v>10</v>
      </c>
      <c r="C35" s="16" t="s">
        <v>16</v>
      </c>
      <c r="D35" s="42"/>
      <c r="E35" s="43"/>
    </row>
    <row r="36" spans="2:6" ht="16.5" thickBot="1" x14ac:dyDescent="0.3">
      <c r="B36" s="41"/>
      <c r="C36" s="42"/>
      <c r="D36" s="42"/>
      <c r="E36" s="43"/>
    </row>
    <row r="37" spans="2:6" ht="19.5" thickBot="1" x14ac:dyDescent="0.35">
      <c r="B37" s="38" t="s">
        <v>8</v>
      </c>
      <c r="C37" s="11">
        <v>0</v>
      </c>
      <c r="D37" s="30"/>
      <c r="E37" s="43"/>
    </row>
    <row r="38" spans="2:6" ht="33" thickBot="1" x14ac:dyDescent="0.35">
      <c r="B38" s="38" t="s">
        <v>32</v>
      </c>
      <c r="C38" s="7" t="s">
        <v>30</v>
      </c>
      <c r="D38" s="30"/>
      <c r="E38" s="64">
        <f>IF(C38="Low",0.1*E$10,IF(C38="Medium",0.15*E$10,IF(C38="High",0.2*E$10,0)))</f>
        <v>0</v>
      </c>
      <c r="F38" s="37" t="s">
        <v>47</v>
      </c>
    </row>
    <row r="39" spans="2:6" ht="23.25" customHeight="1" thickBot="1" x14ac:dyDescent="0.3">
      <c r="B39" s="38"/>
      <c r="C39" s="47"/>
      <c r="D39" s="30"/>
      <c r="E39" s="43"/>
      <c r="F39" s="45" t="e">
        <f>E40/E10</f>
        <v>#DIV/0!</v>
      </c>
    </row>
    <row r="40" spans="2:6" ht="16.5" thickBot="1" x14ac:dyDescent="0.3">
      <c r="B40" s="40" t="s">
        <v>52</v>
      </c>
      <c r="C40" s="34"/>
      <c r="D40" s="34"/>
      <c r="E40" s="61">
        <f>E38</f>
        <v>0</v>
      </c>
      <c r="F40" s="46"/>
    </row>
    <row r="41" spans="2:6" ht="16.5" thickBot="1" x14ac:dyDescent="0.3">
      <c r="B41" s="41"/>
      <c r="C41" s="42"/>
      <c r="D41" s="42"/>
      <c r="E41" s="43"/>
    </row>
    <row r="42" spans="2:6" ht="24" thickBot="1" x14ac:dyDescent="0.4">
      <c r="B42" s="26" t="s">
        <v>48</v>
      </c>
      <c r="C42" s="16" t="s">
        <v>50</v>
      </c>
      <c r="D42" s="42"/>
      <c r="E42" s="43"/>
    </row>
    <row r="43" spans="2:6" ht="16.5" thickBot="1" x14ac:dyDescent="0.3">
      <c r="B43" s="41"/>
      <c r="C43" s="42"/>
      <c r="D43" s="42"/>
      <c r="E43" s="43"/>
    </row>
    <row r="44" spans="2:6" ht="19.5" thickBot="1" x14ac:dyDescent="0.35">
      <c r="B44" s="41"/>
      <c r="C44" s="42"/>
      <c r="D44" s="42"/>
      <c r="E44" s="43"/>
      <c r="F44" s="37" t="s">
        <v>49</v>
      </c>
    </row>
    <row r="45" spans="2:6" ht="33" thickBot="1" x14ac:dyDescent="0.35">
      <c r="B45" s="38" t="s">
        <v>34</v>
      </c>
      <c r="C45" s="9">
        <v>0</v>
      </c>
      <c r="D45" s="30"/>
      <c r="E45" s="65">
        <f>+C45*8234</f>
        <v>0</v>
      </c>
      <c r="F45" s="44" t="e">
        <f>E47/E15</f>
        <v>#DIV/0!</v>
      </c>
    </row>
    <row r="46" spans="2:6" ht="16.5" thickBot="1" x14ac:dyDescent="0.3">
      <c r="B46" s="38"/>
      <c r="C46" s="47"/>
      <c r="D46" s="30"/>
      <c r="E46" s="43"/>
      <c r="F46" s="45"/>
    </row>
    <row r="47" spans="2:6" ht="16.5" thickBot="1" x14ac:dyDescent="0.3">
      <c r="B47" s="40" t="s">
        <v>51</v>
      </c>
      <c r="C47" s="34"/>
      <c r="D47" s="34"/>
      <c r="E47" s="61">
        <f>E45</f>
        <v>0</v>
      </c>
      <c r="F47" s="46"/>
    </row>
    <row r="48" spans="2:6" ht="16.5" thickBot="1" x14ac:dyDescent="0.3">
      <c r="B48" s="41"/>
      <c r="C48" s="42"/>
      <c r="D48" s="42"/>
      <c r="E48" s="43"/>
    </row>
    <row r="49" spans="2:6" ht="24" thickBot="1" x14ac:dyDescent="0.4">
      <c r="B49" s="26" t="s">
        <v>11</v>
      </c>
      <c r="C49" s="42"/>
      <c r="D49" s="42"/>
      <c r="E49" s="43"/>
    </row>
    <row r="50" spans="2:6" ht="16.5" thickBot="1" x14ac:dyDescent="0.3">
      <c r="B50" s="41"/>
      <c r="C50" s="42"/>
      <c r="D50" s="42"/>
      <c r="E50" s="43"/>
    </row>
    <row r="51" spans="2:6" ht="48.75" thickBot="1" x14ac:dyDescent="0.35">
      <c r="B51" s="38" t="s">
        <v>58</v>
      </c>
      <c r="C51" s="9">
        <v>0</v>
      </c>
      <c r="E51" s="64">
        <f>+C51*C13*52</f>
        <v>0</v>
      </c>
    </row>
    <row r="52" spans="2:6" ht="48.75" thickBot="1" x14ac:dyDescent="0.35">
      <c r="B52" s="48" t="s">
        <v>28</v>
      </c>
      <c r="C52" s="9">
        <v>0</v>
      </c>
      <c r="E52" s="63">
        <f>+C52*C14*52*1.5</f>
        <v>0</v>
      </c>
      <c r="F52" s="37" t="s">
        <v>56</v>
      </c>
    </row>
    <row r="53" spans="2:6" ht="33" thickBot="1" x14ac:dyDescent="0.35">
      <c r="B53" s="38" t="s">
        <v>17</v>
      </c>
      <c r="C53" s="11">
        <v>0</v>
      </c>
      <c r="D53" s="30"/>
      <c r="E53" s="62">
        <f>+C53</f>
        <v>0</v>
      </c>
      <c r="F53" s="44" t="e">
        <f>E55/E13</f>
        <v>#DIV/0!</v>
      </c>
    </row>
    <row r="54" spans="2:6" ht="16.5" thickBot="1" x14ac:dyDescent="0.3">
      <c r="B54" s="38"/>
      <c r="C54" s="49"/>
      <c r="D54" s="30"/>
      <c r="E54" s="49"/>
      <c r="F54" s="45"/>
    </row>
    <row r="55" spans="2:6" ht="16.5" thickBot="1" x14ac:dyDescent="0.3">
      <c r="B55" s="40" t="s">
        <v>18</v>
      </c>
      <c r="C55" s="34"/>
      <c r="D55" s="34"/>
      <c r="E55" s="61">
        <f>SUM(E51:E53)</f>
        <v>0</v>
      </c>
      <c r="F55" s="46"/>
    </row>
    <row r="56" spans="2:6" ht="16.5" thickBot="1" x14ac:dyDescent="0.3">
      <c r="B56" s="41"/>
      <c r="C56" s="42"/>
      <c r="D56" s="42"/>
      <c r="E56" s="43"/>
    </row>
    <row r="57" spans="2:6" ht="48.75" thickBot="1" x14ac:dyDescent="0.35">
      <c r="B57" s="50" t="s">
        <v>22</v>
      </c>
      <c r="C57" s="5">
        <f>((ROUNDUP(C8/10,0)*10)+(C8*20))*12</f>
        <v>0</v>
      </c>
      <c r="D57" s="51" t="s">
        <v>61</v>
      </c>
      <c r="E57" s="60">
        <f>E17</f>
        <v>0</v>
      </c>
      <c r="F57" s="37" t="s">
        <v>57</v>
      </c>
    </row>
    <row r="58" spans="2:6" ht="47.25" thickBot="1" x14ac:dyDescent="0.75">
      <c r="B58" s="50" t="s">
        <v>21</v>
      </c>
      <c r="C58" s="5">
        <f>C8*49.95</f>
        <v>0</v>
      </c>
      <c r="D58" s="51" t="s">
        <v>59</v>
      </c>
      <c r="E58" s="59">
        <f>E26+E33+E40+E47+E55</f>
        <v>0</v>
      </c>
      <c r="F58" s="52" t="e">
        <f>E58/E57</f>
        <v>#DIV/0!</v>
      </c>
    </row>
    <row r="59" spans="2:6" ht="48.75" thickBot="1" x14ac:dyDescent="0.35">
      <c r="B59" s="50" t="s">
        <v>20</v>
      </c>
      <c r="C59" s="5">
        <f>(C57*2)+C58</f>
        <v>0</v>
      </c>
      <c r="D59" s="51" t="s">
        <v>60</v>
      </c>
      <c r="E59" s="53">
        <f>E57*2</f>
        <v>0</v>
      </c>
    </row>
    <row r="60" spans="2:6" ht="16.5" thickBot="1" x14ac:dyDescent="0.3">
      <c r="B60" s="41"/>
      <c r="C60" s="42"/>
      <c r="D60" s="42"/>
      <c r="E60" s="43"/>
    </row>
    <row r="61" spans="2:6" ht="42.75" thickBot="1" x14ac:dyDescent="0.4">
      <c r="B61" s="54" t="s">
        <v>62</v>
      </c>
      <c r="C61" s="12" t="s">
        <v>30</v>
      </c>
      <c r="D61" s="36"/>
      <c r="E61" s="55">
        <f>IF(C61="Low",0.05*E$58,IF(C61="Medium",0.15*E$58,IF(C61="High",0.25*E$58,0)))*2-C59</f>
        <v>0</v>
      </c>
      <c r="F61" s="54" t="s">
        <v>64</v>
      </c>
    </row>
    <row r="63" spans="2:6" x14ac:dyDescent="0.25">
      <c r="B63" s="56" t="s">
        <v>37</v>
      </c>
      <c r="C63" s="56"/>
      <c r="D63" s="56"/>
    </row>
    <row r="64" spans="2:6" ht="30" customHeight="1" x14ac:dyDescent="0.25">
      <c r="B64" s="57" t="s">
        <v>19</v>
      </c>
      <c r="C64" s="57"/>
      <c r="D64" s="57"/>
      <c r="E64" s="57"/>
    </row>
    <row r="65" spans="2:6" x14ac:dyDescent="0.25">
      <c r="B65" s="16" t="s">
        <v>38</v>
      </c>
    </row>
    <row r="66" spans="2:6" x14ac:dyDescent="0.25">
      <c r="B66" s="16" t="s">
        <v>40</v>
      </c>
    </row>
    <row r="67" spans="2:6" x14ac:dyDescent="0.25">
      <c r="B67" s="16" t="s">
        <v>63</v>
      </c>
    </row>
    <row r="69" spans="2:6" x14ac:dyDescent="0.25">
      <c r="B69" s="58" t="s">
        <v>41</v>
      </c>
      <c r="C69" s="58"/>
      <c r="D69" s="58"/>
      <c r="E69" s="58"/>
      <c r="F69" s="58"/>
    </row>
  </sheetData>
  <sheetProtection algorithmName="SHA-512" hashValue="ETntKSmu9a4N5o1Sg1TQde522VhFWso4WsKZI0aGx0+rTrvurxkRLEBJbAWhGLBdZaFttsSCudhluBnG3L19AQ==" saltValue="21T3TFk+OMnDRD/lGjV4AQ==" spinCount="100000" sheet="1" objects="1" scenarios="1"/>
  <protectedRanges>
    <protectedRange algorithmName="SHA-512" hashValue="TWid/0+jJI1RJdwnJqkGGMbAHeTw6oppG3nEd1pL/P1aif/pPKd96vkpOJKHX1LGanS2TgEuo3g+x1H/8HasHQ==" saltValue="3D9eEXQleW+KJILPdOSUFA==" spinCount="100000" sqref="E9:E11 E17 E21:E24 C21:C24 C30:C31 E31 E33 E38 E47 E40 C51:C53 E51:E53 C57:C59 E57:E59 E55 C8:C15 F22 E26 C45 E45 C37:C38 E61 C61" name="Range1"/>
  </protectedRanges>
  <mergeCells count="8">
    <mergeCell ref="B2:F2"/>
    <mergeCell ref="B64:E64"/>
    <mergeCell ref="B69:F69"/>
    <mergeCell ref="F22:F26"/>
    <mergeCell ref="F31:F33"/>
    <mergeCell ref="F39:F40"/>
    <mergeCell ref="F53:F55"/>
    <mergeCell ref="F45:F47"/>
  </mergeCells>
  <phoneticPr fontId="0" type="noConversion"/>
  <conditionalFormatting sqref="E61">
    <cfRule type="cellIs" dxfId="1" priority="1" stopIfTrue="1" operator="lessThan">
      <formula>0</formula>
    </cfRule>
    <cfRule type="cellIs" dxfId="0" priority="2" stopIfTrue="1" operator="greaterThan">
      <formula>0</formula>
    </cfRule>
  </conditionalFormatting>
  <dataValidations count="1">
    <dataValidation type="list" allowBlank="1" showInputMessage="1" showErrorMessage="1" sqref="C21:C25 C38 C61">
      <formula1>Waste</formula1>
    </dataValidation>
  </dataValidations>
  <pageMargins left="0.7" right="0.7" top="0.75" bottom="0.75" header="0.3" footer="0.3"/>
  <pageSetup scale="70"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5" x14ac:dyDescent="0.25"/>
  <sheetData>
    <row r="1" spans="1:1" x14ac:dyDescent="0.25">
      <c r="A1" t="s">
        <v>30</v>
      </c>
    </row>
    <row r="2" spans="1:1" x14ac:dyDescent="0.25">
      <c r="A2" t="s">
        <v>29</v>
      </c>
    </row>
    <row r="3" spans="1:1" x14ac:dyDescent="0.25">
      <c r="A3" t="s">
        <v>26</v>
      </c>
    </row>
    <row r="4" spans="1:1" x14ac:dyDescent="0.25">
      <c r="A4" t="s">
        <v>27</v>
      </c>
    </row>
  </sheetData>
  <dataValidations count="1">
    <dataValidation type="list" allowBlank="1" showInputMessage="1" showErrorMessage="1" sqref="A1:A4">
      <formula1>Levels_of_Waste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ROI</vt:lpstr>
      <vt:lpstr>Sheet1</vt:lpstr>
      <vt:lpstr>Levels_of_Waste</vt:lpstr>
      <vt:lpstr>ROI!Print_Area</vt:lpstr>
      <vt:lpstr>Waste</vt:lpstr>
    </vt:vector>
  </TitlesOfParts>
  <Company>IntelliTrac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Huck, Jeremy</dc:creator>
  <cp:lastModifiedBy>Huck, Jeremy</cp:lastModifiedBy>
  <cp:lastPrinted>2015-05-04T14:08:57Z</cp:lastPrinted>
  <dcterms:created xsi:type="dcterms:W3CDTF">2010-02-24T06:26:41Z</dcterms:created>
  <dcterms:modified xsi:type="dcterms:W3CDTF">2015-09-14T14:41:23Z</dcterms:modified>
</cp:coreProperties>
</file>